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eh\Desktop\決算提出書類R3.3月期\"/>
    </mc:Choice>
  </mc:AlternateContent>
  <xr:revisionPtr revIDLastSave="0" documentId="13_ncr:1_{64915BDA-918C-4FD0-A81B-4AEC923533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法人    取扱別紙４" sheetId="4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G69" i="4" l="1"/>
  <c r="G68" i="4"/>
  <c r="F38" i="4"/>
  <c r="E35" i="4"/>
  <c r="E27" i="4"/>
  <c r="G13" i="4"/>
  <c r="F33" i="4" l="1"/>
  <c r="G59" i="4" l="1"/>
  <c r="G50" i="4" l="1"/>
  <c r="G18" i="4"/>
  <c r="G52" i="4" l="1"/>
  <c r="F39" i="4"/>
  <c r="F37" i="4"/>
  <c r="G70" i="4" l="1"/>
  <c r="G73" i="4" s="1"/>
  <c r="G61" i="4"/>
  <c r="G66" i="4" s="1"/>
  <c r="G47" i="4"/>
  <c r="G74" i="4" l="1"/>
  <c r="F35" i="4"/>
  <c r="F27" i="4" l="1"/>
  <c r="G24" i="4"/>
  <c r="F40" i="4" l="1"/>
  <c r="G41" i="4"/>
  <c r="G31" i="4" l="1"/>
  <c r="F31" i="4" l="1"/>
  <c r="G34" i="4"/>
  <c r="G53" i="4" s="1"/>
  <c r="F25" i="4" l="1"/>
  <c r="G28" i="4"/>
  <c r="G29" i="4" s="1"/>
  <c r="G54" i="4" s="1"/>
  <c r="G55" i="4" s="1"/>
  <c r="G75" i="4" s="1"/>
</calcChain>
</file>

<file path=xl/sharedStrings.xml><?xml version="1.0" encoding="utf-8"?>
<sst xmlns="http://schemas.openxmlformats.org/spreadsheetml/2006/main" count="199" uniqueCount="104">
  <si>
    <t>別紙４</t>
  </si>
  <si>
    <t>財　産　目　録</t>
  </si>
  <si>
    <t>（単位：円）</t>
  </si>
  <si>
    <t>貸借対照表科目</t>
  </si>
  <si>
    <t>場所・物量等</t>
  </si>
  <si>
    <t>取得年度</t>
  </si>
  <si>
    <t>使用目的等</t>
  </si>
  <si>
    <t>取得価額</t>
  </si>
  <si>
    <t>減価償却累計額</t>
  </si>
  <si>
    <t>貸借対照表価額</t>
  </si>
  <si>
    <t>Ⅰ 資産の部</t>
  </si>
  <si>
    <t xml:space="preserve"> １ 流動資産</t>
  </si>
  <si>
    <t xml:space="preserve">   現金預金</t>
  </si>
  <si>
    <t xml:space="preserve">     現金</t>
  </si>
  <si>
    <t>―</t>
  </si>
  <si>
    <t xml:space="preserve">     普通預金</t>
  </si>
  <si>
    <t xml:space="preserve">     定期預金</t>
  </si>
  <si>
    <t>小計</t>
  </si>
  <si>
    <t xml:space="preserve">   事業未収金</t>
  </si>
  <si>
    <t xml:space="preserve">   貯蔵品</t>
  </si>
  <si>
    <t xml:space="preserve">   立替金</t>
  </si>
  <si>
    <t xml:space="preserve">   前払費用</t>
  </si>
  <si>
    <t>流動資産合計</t>
  </si>
  <si>
    <t xml:space="preserve"> ２ 固定資産</t>
  </si>
  <si>
    <t xml:space="preserve"> (１) 基本財産</t>
  </si>
  <si>
    <t xml:space="preserve">   土地</t>
  </si>
  <si>
    <t xml:space="preserve">   建物</t>
  </si>
  <si>
    <t>基本財産合計</t>
  </si>
  <si>
    <t xml:space="preserve"> (２) その他の固定資産</t>
  </si>
  <si>
    <t xml:space="preserve">   構築物</t>
  </si>
  <si>
    <t xml:space="preserve">   車輌運搬具</t>
  </si>
  <si>
    <t xml:space="preserve">   器具及び備品</t>
  </si>
  <si>
    <t xml:space="preserve">   権利</t>
  </si>
  <si>
    <t xml:space="preserve">   長期預り金積立資産</t>
  </si>
  <si>
    <t xml:space="preserve">   施設・整備等積立資産</t>
  </si>
  <si>
    <t xml:space="preserve">   長期前払費用</t>
  </si>
  <si>
    <t xml:space="preserve">   その他の固定資産</t>
  </si>
  <si>
    <t>その他の固定資産合計</t>
  </si>
  <si>
    <t>固定資産合計</t>
  </si>
  <si>
    <t>資産合計</t>
  </si>
  <si>
    <t>Ⅱ 負債の部</t>
  </si>
  <si>
    <t xml:space="preserve"> １ 流動負債</t>
  </si>
  <si>
    <t xml:space="preserve">   事業未払金</t>
  </si>
  <si>
    <t xml:space="preserve">   １年以内返済予定設備資金借入金</t>
  </si>
  <si>
    <t xml:space="preserve">   預り金</t>
  </si>
  <si>
    <t xml:space="preserve">   職員預り金</t>
  </si>
  <si>
    <t xml:space="preserve">   前受金</t>
  </si>
  <si>
    <t>流動負債合計</t>
  </si>
  <si>
    <t xml:space="preserve"> ２ 固定負債</t>
  </si>
  <si>
    <t xml:space="preserve">   設備資金借入金</t>
  </si>
  <si>
    <t xml:space="preserve">   敷金・保証金等預り金</t>
  </si>
  <si>
    <t>固定負債合計</t>
  </si>
  <si>
    <t>負債合計</t>
  </si>
  <si>
    <t>差引純資産</t>
  </si>
  <si>
    <t>社会福祉法人高木福祉会</t>
    <rPh sb="0" eb="2">
      <t>シャカイ</t>
    </rPh>
    <rPh sb="2" eb="4">
      <t>フクシ</t>
    </rPh>
    <rPh sb="4" eb="6">
      <t>ホウジン</t>
    </rPh>
    <rPh sb="6" eb="8">
      <t>タカギ</t>
    </rPh>
    <rPh sb="8" eb="10">
      <t>フクシ</t>
    </rPh>
    <rPh sb="10" eb="11">
      <t>カイ</t>
    </rPh>
    <phoneticPr fontId="5"/>
  </si>
  <si>
    <t>現金手許有高</t>
    <rPh sb="0" eb="2">
      <t>ゲンキン</t>
    </rPh>
    <rPh sb="2" eb="4">
      <t>テモト</t>
    </rPh>
    <rPh sb="4" eb="6">
      <t>アリダカ</t>
    </rPh>
    <phoneticPr fontId="4"/>
  </si>
  <si>
    <t>運転資金として</t>
    <rPh sb="0" eb="2">
      <t>ウンテン</t>
    </rPh>
    <rPh sb="2" eb="4">
      <t>シキン</t>
    </rPh>
    <phoneticPr fontId="4"/>
  </si>
  <si>
    <t>亀有信用金庫　八柱支店</t>
    <rPh sb="0" eb="2">
      <t>カメアリ</t>
    </rPh>
    <rPh sb="2" eb="4">
      <t>シンヨウ</t>
    </rPh>
    <rPh sb="4" eb="6">
      <t>キンコ</t>
    </rPh>
    <rPh sb="7" eb="9">
      <t>ヤバシラ</t>
    </rPh>
    <rPh sb="9" eb="11">
      <t>シテン</t>
    </rPh>
    <phoneticPr fontId="4"/>
  </si>
  <si>
    <t>京葉銀行　松戸支店</t>
    <rPh sb="0" eb="2">
      <t>ケイヨウ</t>
    </rPh>
    <rPh sb="2" eb="4">
      <t>ギンコウ</t>
    </rPh>
    <rPh sb="5" eb="7">
      <t>マツド</t>
    </rPh>
    <rPh sb="7" eb="9">
      <t>シテン</t>
    </rPh>
    <phoneticPr fontId="4"/>
  </si>
  <si>
    <t>千葉県国保連　等</t>
    <rPh sb="0" eb="3">
      <t>チバケン</t>
    </rPh>
    <rPh sb="3" eb="6">
      <t>コクホレン</t>
    </rPh>
    <rPh sb="7" eb="8">
      <t>トウ</t>
    </rPh>
    <phoneticPr fontId="4"/>
  </si>
  <si>
    <t>2,3月分介護報酬　等</t>
    <rPh sb="3" eb="4">
      <t>ガツ</t>
    </rPh>
    <rPh sb="4" eb="5">
      <t>ブン</t>
    </rPh>
    <rPh sb="5" eb="7">
      <t>カイゴ</t>
    </rPh>
    <rPh sb="7" eb="9">
      <t>ホウシュウ</t>
    </rPh>
    <rPh sb="10" eb="11">
      <t>トウ</t>
    </rPh>
    <phoneticPr fontId="4"/>
  </si>
  <si>
    <t>切手　手許在高</t>
    <rPh sb="0" eb="2">
      <t>キッテ</t>
    </rPh>
    <rPh sb="3" eb="5">
      <t>テモト</t>
    </rPh>
    <rPh sb="5" eb="6">
      <t>ザイ</t>
    </rPh>
    <rPh sb="6" eb="7">
      <t>ダカ</t>
    </rPh>
    <phoneticPr fontId="4"/>
  </si>
  <si>
    <t>郵送料補填</t>
    <rPh sb="0" eb="3">
      <t>ユウソウリョウ</t>
    </rPh>
    <rPh sb="3" eb="5">
      <t>ホテン</t>
    </rPh>
    <phoneticPr fontId="4"/>
  </si>
  <si>
    <t>従業員負担雇用保険料立替分等</t>
    <rPh sb="0" eb="3">
      <t>ジュウギョウイン</t>
    </rPh>
    <rPh sb="3" eb="5">
      <t>フタン</t>
    </rPh>
    <rPh sb="5" eb="7">
      <t>コヨウ</t>
    </rPh>
    <rPh sb="7" eb="10">
      <t>ホケンリョウ</t>
    </rPh>
    <rPh sb="10" eb="12">
      <t>タテカエ</t>
    </rPh>
    <rPh sb="12" eb="13">
      <t>ブン</t>
    </rPh>
    <rPh sb="13" eb="14">
      <t>トウ</t>
    </rPh>
    <phoneticPr fontId="4"/>
  </si>
  <si>
    <t>千葉労働基準局　等</t>
    <rPh sb="0" eb="2">
      <t>チバ</t>
    </rPh>
    <rPh sb="2" eb="4">
      <t>ロウドウ</t>
    </rPh>
    <rPh sb="4" eb="6">
      <t>キジュン</t>
    </rPh>
    <rPh sb="6" eb="7">
      <t>キョク</t>
    </rPh>
    <rPh sb="8" eb="9">
      <t>トウ</t>
    </rPh>
    <phoneticPr fontId="4"/>
  </si>
  <si>
    <t>東京海上日動保険会社　他</t>
    <rPh sb="0" eb="2">
      <t>トウキョウ</t>
    </rPh>
    <rPh sb="2" eb="4">
      <t>カイジョウ</t>
    </rPh>
    <rPh sb="4" eb="6">
      <t>ニチドウ</t>
    </rPh>
    <rPh sb="6" eb="8">
      <t>ホケン</t>
    </rPh>
    <rPh sb="8" eb="10">
      <t>カイシャ</t>
    </rPh>
    <rPh sb="11" eb="12">
      <t>ホカ</t>
    </rPh>
    <phoneticPr fontId="4"/>
  </si>
  <si>
    <t>前払保険料　等</t>
    <rPh sb="0" eb="2">
      <t>マエバライ</t>
    </rPh>
    <rPh sb="2" eb="5">
      <t>ホケンリョウ</t>
    </rPh>
    <rPh sb="6" eb="7">
      <t>トウ</t>
    </rPh>
    <phoneticPr fontId="4"/>
  </si>
  <si>
    <t>(特別養護老人ﾎｰﾑ拠点区分）　　　　　　松戸市金ヶ作139-10</t>
    <rPh sb="1" eb="3">
      <t>トクベツ</t>
    </rPh>
    <rPh sb="3" eb="5">
      <t>ヨウゴ</t>
    </rPh>
    <rPh sb="5" eb="7">
      <t>ロウジン</t>
    </rPh>
    <rPh sb="10" eb="12">
      <t>キョテン</t>
    </rPh>
    <rPh sb="12" eb="14">
      <t>クブン</t>
    </rPh>
    <rPh sb="21" eb="24">
      <t>マツドシ</t>
    </rPh>
    <rPh sb="24" eb="25">
      <t>カネ</t>
    </rPh>
    <rPh sb="26" eb="27">
      <t>サク</t>
    </rPh>
    <phoneticPr fontId="4"/>
  </si>
  <si>
    <t>第1種及び第2種社会福祉事業である特別養護老人ﾎｰﾑ及び老人短期入所施設の敷地の用に供している。</t>
    <rPh sb="0" eb="1">
      <t>ダイ</t>
    </rPh>
    <rPh sb="2" eb="3">
      <t>シュ</t>
    </rPh>
    <rPh sb="3" eb="4">
      <t>オヨ</t>
    </rPh>
    <rPh sb="5" eb="6">
      <t>ダイ</t>
    </rPh>
    <rPh sb="7" eb="8">
      <t>シュ</t>
    </rPh>
    <rPh sb="8" eb="10">
      <t>シャカイ</t>
    </rPh>
    <rPh sb="10" eb="12">
      <t>フクシ</t>
    </rPh>
    <rPh sb="12" eb="14">
      <t>ジギョウ</t>
    </rPh>
    <rPh sb="17" eb="19">
      <t>トクベツ</t>
    </rPh>
    <rPh sb="19" eb="21">
      <t>ヨウゴ</t>
    </rPh>
    <rPh sb="21" eb="23">
      <t>ロウジン</t>
    </rPh>
    <rPh sb="26" eb="27">
      <t>オヨ</t>
    </rPh>
    <rPh sb="28" eb="30">
      <t>ロウジン</t>
    </rPh>
    <rPh sb="30" eb="32">
      <t>タンキ</t>
    </rPh>
    <rPh sb="32" eb="34">
      <t>ニュウショ</t>
    </rPh>
    <rPh sb="34" eb="36">
      <t>シセツ</t>
    </rPh>
    <rPh sb="37" eb="39">
      <t>シキチ</t>
    </rPh>
    <rPh sb="40" eb="41">
      <t>ヨウ</t>
    </rPh>
    <rPh sb="42" eb="43">
      <t>キョウ</t>
    </rPh>
    <phoneticPr fontId="4"/>
  </si>
  <si>
    <t>(ｹｱﾊｳｽ拠点区分）松戸市金ヶ作138</t>
    <rPh sb="6" eb="8">
      <t>キョテン</t>
    </rPh>
    <rPh sb="8" eb="10">
      <t>クブン</t>
    </rPh>
    <rPh sb="11" eb="14">
      <t>マツドシ</t>
    </rPh>
    <rPh sb="14" eb="15">
      <t>カネ</t>
    </rPh>
    <rPh sb="16" eb="17">
      <t>サク</t>
    </rPh>
    <phoneticPr fontId="4"/>
  </si>
  <si>
    <t>第2種社会福祉事業である軽費老人ﾎｰﾑ(ｹｱﾊｳｽ)及びﾃﾞｲｻｰﾋﾞｽの施設の用に供している。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2" eb="14">
      <t>ケイヒ</t>
    </rPh>
    <rPh sb="14" eb="16">
      <t>ロウジン</t>
    </rPh>
    <rPh sb="26" eb="27">
      <t>オヨ</t>
    </rPh>
    <rPh sb="37" eb="39">
      <t>シセツ</t>
    </rPh>
    <rPh sb="40" eb="41">
      <t>ヨウ</t>
    </rPh>
    <rPh sb="42" eb="43">
      <t>キョウ</t>
    </rPh>
    <phoneticPr fontId="4"/>
  </si>
  <si>
    <t>小計</t>
    <rPh sb="0" eb="2">
      <t>ショウケイ</t>
    </rPh>
    <phoneticPr fontId="4"/>
  </si>
  <si>
    <t>第2種社会福祉事業である軽費老人ﾎｰﾑ(ｹｱﾊｳｽ)の事業の用に供している。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2" eb="14">
      <t>ケイヒ</t>
    </rPh>
    <rPh sb="14" eb="16">
      <t>ロウジン</t>
    </rPh>
    <rPh sb="27" eb="29">
      <t>ジギョウ</t>
    </rPh>
    <rPh sb="30" eb="31">
      <t>ヨウ</t>
    </rPh>
    <rPh sb="32" eb="33">
      <t>キョウ</t>
    </rPh>
    <phoneticPr fontId="4"/>
  </si>
  <si>
    <t>第1種及び第2種社会福祉事業である特別養護老人ﾎｰﾑ及び老人短期入所施設の施設の用に供している。</t>
    <rPh sb="0" eb="1">
      <t>ダイ</t>
    </rPh>
    <rPh sb="2" eb="3">
      <t>シュ</t>
    </rPh>
    <rPh sb="3" eb="4">
      <t>オヨ</t>
    </rPh>
    <rPh sb="5" eb="6">
      <t>ダイ</t>
    </rPh>
    <rPh sb="7" eb="8">
      <t>シュ</t>
    </rPh>
    <rPh sb="8" eb="10">
      <t>シャカイ</t>
    </rPh>
    <rPh sb="10" eb="12">
      <t>フクシ</t>
    </rPh>
    <rPh sb="12" eb="14">
      <t>ジギョウ</t>
    </rPh>
    <rPh sb="17" eb="19">
      <t>トクベツ</t>
    </rPh>
    <rPh sb="19" eb="21">
      <t>ヨウゴ</t>
    </rPh>
    <rPh sb="21" eb="23">
      <t>ロウジン</t>
    </rPh>
    <rPh sb="26" eb="27">
      <t>オヨ</t>
    </rPh>
    <rPh sb="28" eb="30">
      <t>ロウジン</t>
    </rPh>
    <rPh sb="30" eb="32">
      <t>タンキ</t>
    </rPh>
    <rPh sb="32" eb="34">
      <t>ニュウショ</t>
    </rPh>
    <rPh sb="34" eb="36">
      <t>シセツ</t>
    </rPh>
    <rPh sb="37" eb="39">
      <t>シセツ</t>
    </rPh>
    <rPh sb="40" eb="41">
      <t>ヨウ</t>
    </rPh>
    <rPh sb="42" eb="43">
      <t>キョウ</t>
    </rPh>
    <phoneticPr fontId="4"/>
  </si>
  <si>
    <t>第2種社会福祉事業である軽費老人ﾎｰﾑ(ｹｱﾊｳｽ)及びﾃﾞｲｻｰﾋﾞｽ施設の敷地の用に供している。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2" eb="14">
      <t>ケイヒ</t>
    </rPh>
    <rPh sb="14" eb="16">
      <t>ロウジン</t>
    </rPh>
    <rPh sb="26" eb="27">
      <t>オヨ</t>
    </rPh>
    <rPh sb="36" eb="38">
      <t>シセツ</t>
    </rPh>
    <rPh sb="39" eb="41">
      <t>シキチ</t>
    </rPh>
    <rPh sb="42" eb="43">
      <t>ヨウ</t>
    </rPh>
    <rPh sb="44" eb="45">
      <t>キョウ</t>
    </rPh>
    <phoneticPr fontId="4"/>
  </si>
  <si>
    <t>利用者送迎用</t>
    <rPh sb="0" eb="3">
      <t>リヨウシャ</t>
    </rPh>
    <rPh sb="3" eb="6">
      <t>ソウゲイヨウ</t>
    </rPh>
    <phoneticPr fontId="4"/>
  </si>
  <si>
    <t>NEC ﾉｰﾄﾊﾟｿｺﾝ他</t>
    <rPh sb="12" eb="13">
      <t>ホカ</t>
    </rPh>
    <phoneticPr fontId="4"/>
  </si>
  <si>
    <t>第1種社会福祉事業である特別養護老人ﾎｰﾑの事業の用に供している。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2" eb="14">
      <t>トクベツ</t>
    </rPh>
    <rPh sb="14" eb="16">
      <t>ヨウゴ</t>
    </rPh>
    <rPh sb="16" eb="18">
      <t>ロウジン</t>
    </rPh>
    <rPh sb="22" eb="24">
      <t>ジギョウ</t>
    </rPh>
    <rPh sb="25" eb="26">
      <t>ヨウ</t>
    </rPh>
    <rPh sb="27" eb="28">
      <t>キョウ</t>
    </rPh>
    <phoneticPr fontId="4"/>
  </si>
  <si>
    <t>第1種及び第2種社会福祉事業である特別養護老人ﾎｰﾑ他の事業の用に供している。</t>
    <rPh sb="0" eb="1">
      <t>ダイ</t>
    </rPh>
    <rPh sb="2" eb="3">
      <t>シュ</t>
    </rPh>
    <rPh sb="3" eb="4">
      <t>オヨ</t>
    </rPh>
    <rPh sb="5" eb="6">
      <t>ダイ</t>
    </rPh>
    <rPh sb="7" eb="8">
      <t>シュ</t>
    </rPh>
    <rPh sb="8" eb="10">
      <t>シャカイ</t>
    </rPh>
    <rPh sb="10" eb="12">
      <t>フクシ</t>
    </rPh>
    <rPh sb="12" eb="14">
      <t>ジギョウ</t>
    </rPh>
    <rPh sb="17" eb="19">
      <t>トクベツ</t>
    </rPh>
    <rPh sb="19" eb="21">
      <t>ヨウゴ</t>
    </rPh>
    <rPh sb="21" eb="23">
      <t>ロウジン</t>
    </rPh>
    <rPh sb="26" eb="27">
      <t>ホカ</t>
    </rPh>
    <rPh sb="28" eb="30">
      <t>ジギョウ</t>
    </rPh>
    <rPh sb="31" eb="32">
      <t>ヨウ</t>
    </rPh>
    <rPh sb="33" eb="34">
      <t>キョウ</t>
    </rPh>
    <phoneticPr fontId="4"/>
  </si>
  <si>
    <t>電話加入権　7本</t>
    <rPh sb="0" eb="2">
      <t>デンワ</t>
    </rPh>
    <rPh sb="2" eb="5">
      <t>カニュウケン</t>
    </rPh>
    <rPh sb="7" eb="8">
      <t>ホン</t>
    </rPh>
    <phoneticPr fontId="4"/>
  </si>
  <si>
    <t>亀有信用金庫　八柱支店</t>
    <rPh sb="0" eb="2">
      <t>カメアリ</t>
    </rPh>
    <rPh sb="2" eb="4">
      <t>シンヨウ</t>
    </rPh>
    <rPh sb="4" eb="6">
      <t>キンコ</t>
    </rPh>
    <rPh sb="7" eb="9">
      <t>ヤバシラ</t>
    </rPh>
    <rPh sb="9" eb="11">
      <t>シテン</t>
    </rPh>
    <phoneticPr fontId="4"/>
  </si>
  <si>
    <t>特別養護老人ﾎｰﾑ拠点区分（所在：松戸市金ヶ作139-10）の施設整備等の為の積立預金</t>
    <rPh sb="0" eb="2">
      <t>トクベツ</t>
    </rPh>
    <rPh sb="2" eb="4">
      <t>ヨウゴ</t>
    </rPh>
    <rPh sb="4" eb="6">
      <t>ロウジン</t>
    </rPh>
    <rPh sb="9" eb="11">
      <t>キョテン</t>
    </rPh>
    <rPh sb="11" eb="13">
      <t>クブン</t>
    </rPh>
    <rPh sb="14" eb="16">
      <t>ショザイ</t>
    </rPh>
    <rPh sb="17" eb="20">
      <t>マツドシ</t>
    </rPh>
    <rPh sb="20" eb="21">
      <t>カネ</t>
    </rPh>
    <rPh sb="22" eb="23">
      <t>サク</t>
    </rPh>
    <rPh sb="31" eb="33">
      <t>シセツ</t>
    </rPh>
    <rPh sb="33" eb="35">
      <t>セイビ</t>
    </rPh>
    <rPh sb="35" eb="36">
      <t>トウ</t>
    </rPh>
    <rPh sb="37" eb="38">
      <t>タメ</t>
    </rPh>
    <rPh sb="39" eb="41">
      <t>ツミタテ</t>
    </rPh>
    <rPh sb="41" eb="43">
      <t>ヨキン</t>
    </rPh>
    <phoneticPr fontId="4"/>
  </si>
  <si>
    <t>ｹｱﾊｳｽ拠点区分（所在：松戸市金ヶ作138）の施設整備等の為の積立預金</t>
    <rPh sb="5" eb="7">
      <t>キョテン</t>
    </rPh>
    <rPh sb="7" eb="9">
      <t>クブン</t>
    </rPh>
    <rPh sb="10" eb="12">
      <t>ショザイ</t>
    </rPh>
    <rPh sb="13" eb="16">
      <t>マツドシ</t>
    </rPh>
    <rPh sb="16" eb="17">
      <t>カネ</t>
    </rPh>
    <rPh sb="18" eb="19">
      <t>サク</t>
    </rPh>
    <rPh sb="24" eb="26">
      <t>シセツ</t>
    </rPh>
    <rPh sb="26" eb="28">
      <t>セイビ</t>
    </rPh>
    <rPh sb="28" eb="29">
      <t>トウ</t>
    </rPh>
    <rPh sb="30" eb="31">
      <t>タメ</t>
    </rPh>
    <rPh sb="32" eb="34">
      <t>ツミタテ</t>
    </rPh>
    <rPh sb="34" eb="36">
      <t>ヨキン</t>
    </rPh>
    <phoneticPr fontId="4"/>
  </si>
  <si>
    <t>(独)福祉医療機構　他</t>
    <rPh sb="1" eb="2">
      <t>ドク</t>
    </rPh>
    <rPh sb="3" eb="5">
      <t>フクシ</t>
    </rPh>
    <rPh sb="5" eb="7">
      <t>イリョウ</t>
    </rPh>
    <rPh sb="7" eb="9">
      <t>キコウ</t>
    </rPh>
    <rPh sb="10" eb="11">
      <t>ホカ</t>
    </rPh>
    <phoneticPr fontId="4"/>
  </si>
  <si>
    <t>借入保証料　他</t>
    <rPh sb="0" eb="2">
      <t>カリイレ</t>
    </rPh>
    <rPh sb="2" eb="4">
      <t>ホショウ</t>
    </rPh>
    <rPh sb="4" eb="5">
      <t>リョウ</t>
    </rPh>
    <rPh sb="6" eb="7">
      <t>ホカ</t>
    </rPh>
    <phoneticPr fontId="4"/>
  </si>
  <si>
    <t>水道施設利用権</t>
    <rPh sb="0" eb="2">
      <t>スイドウ</t>
    </rPh>
    <rPh sb="2" eb="4">
      <t>シセツ</t>
    </rPh>
    <rPh sb="4" eb="7">
      <t>リヨウケン</t>
    </rPh>
    <phoneticPr fontId="4"/>
  </si>
  <si>
    <t>3月分給食費　他</t>
    <rPh sb="1" eb="3">
      <t>ガツブン</t>
    </rPh>
    <rPh sb="3" eb="6">
      <t>キュウショクヒ</t>
    </rPh>
    <rPh sb="7" eb="8">
      <t>ホカ</t>
    </rPh>
    <phoneticPr fontId="4"/>
  </si>
  <si>
    <t>(独）福祉医療機構</t>
    <rPh sb="1" eb="2">
      <t>ドク</t>
    </rPh>
    <rPh sb="3" eb="5">
      <t>フクシ</t>
    </rPh>
    <rPh sb="5" eb="7">
      <t>イリョウ</t>
    </rPh>
    <rPh sb="7" eb="9">
      <t>キコウ</t>
    </rPh>
    <phoneticPr fontId="4"/>
  </si>
  <si>
    <t>京葉銀行　松戸支店</t>
    <rPh sb="0" eb="2">
      <t>ケイヨウ</t>
    </rPh>
    <rPh sb="2" eb="4">
      <t>ギンコウ</t>
    </rPh>
    <rPh sb="5" eb="7">
      <t>マツド</t>
    </rPh>
    <rPh sb="7" eb="9">
      <t>シテン</t>
    </rPh>
    <phoneticPr fontId="4"/>
  </si>
  <si>
    <t>3月分源泉所得税他</t>
    <rPh sb="1" eb="3">
      <t>ガツブン</t>
    </rPh>
    <rPh sb="3" eb="5">
      <t>ゲンセン</t>
    </rPh>
    <rPh sb="5" eb="8">
      <t>ショトクゼイ</t>
    </rPh>
    <rPh sb="8" eb="9">
      <t>ホカ</t>
    </rPh>
    <phoneticPr fontId="4"/>
  </si>
  <si>
    <t>3月分職員源泉所得税他</t>
    <rPh sb="1" eb="3">
      <t>ガツブン</t>
    </rPh>
    <rPh sb="3" eb="5">
      <t>ショクイン</t>
    </rPh>
    <rPh sb="5" eb="7">
      <t>ゲンセン</t>
    </rPh>
    <rPh sb="7" eb="10">
      <t>ショトクゼイ</t>
    </rPh>
    <rPh sb="10" eb="11">
      <t>ホカ</t>
    </rPh>
    <phoneticPr fontId="4"/>
  </si>
  <si>
    <t>4月分ｹｱﾊｳｽ利用料等</t>
    <rPh sb="1" eb="3">
      <t>ガツブン</t>
    </rPh>
    <rPh sb="8" eb="11">
      <t>リヨウリョウ</t>
    </rPh>
    <rPh sb="11" eb="12">
      <t>トウ</t>
    </rPh>
    <phoneticPr fontId="4"/>
  </si>
  <si>
    <t>ｹｱﾊｳｽ拠点区分(所在：松戸市金ヶ作138）利用者敷金</t>
    <rPh sb="5" eb="7">
      <t>キョテン</t>
    </rPh>
    <rPh sb="7" eb="9">
      <t>クブン</t>
    </rPh>
    <rPh sb="10" eb="12">
      <t>ショザイ</t>
    </rPh>
    <rPh sb="13" eb="16">
      <t>マツドシ</t>
    </rPh>
    <rPh sb="16" eb="17">
      <t>カネ</t>
    </rPh>
    <rPh sb="18" eb="19">
      <t>サク</t>
    </rPh>
    <rPh sb="23" eb="26">
      <t>リヨウシャ</t>
    </rPh>
    <rPh sb="26" eb="28">
      <t>シキキン</t>
    </rPh>
    <phoneticPr fontId="4"/>
  </si>
  <si>
    <t>ｹｱﾊｳｽ拠点区分(所在：松戸市金ヶ作138）利用者敷金預かり預金</t>
    <rPh sb="5" eb="7">
      <t>キョテン</t>
    </rPh>
    <rPh sb="7" eb="9">
      <t>クブン</t>
    </rPh>
    <rPh sb="10" eb="12">
      <t>ショザイ</t>
    </rPh>
    <rPh sb="13" eb="16">
      <t>マツドシ</t>
    </rPh>
    <rPh sb="16" eb="17">
      <t>カネ</t>
    </rPh>
    <rPh sb="18" eb="19">
      <t>サク</t>
    </rPh>
    <rPh sb="23" eb="26">
      <t>リヨウシャ</t>
    </rPh>
    <rPh sb="26" eb="28">
      <t>シキキン</t>
    </rPh>
    <rPh sb="28" eb="29">
      <t>アズ</t>
    </rPh>
    <rPh sb="31" eb="33">
      <t>ヨキン</t>
    </rPh>
    <phoneticPr fontId="4"/>
  </si>
  <si>
    <t>ｼｬｰﾌﾟﾌｧｲﾅﾝｽ㈱</t>
    <phoneticPr fontId="4"/>
  </si>
  <si>
    <t>　 出資金</t>
    <rPh sb="2" eb="5">
      <t>シュッシキン</t>
    </rPh>
    <phoneticPr fontId="4"/>
  </si>
  <si>
    <t>車両　ﾘｻｲｸﾙ料</t>
    <rPh sb="0" eb="2">
      <t>シャリョウ</t>
    </rPh>
    <rPh sb="8" eb="9">
      <t>リョウ</t>
    </rPh>
    <phoneticPr fontId="4"/>
  </si>
  <si>
    <t>　 有形ﾘｰｽ資産</t>
    <rPh sb="2" eb="4">
      <t>ユウケイ</t>
    </rPh>
    <rPh sb="7" eb="9">
      <t>シサン</t>
    </rPh>
    <phoneticPr fontId="4"/>
  </si>
  <si>
    <t>特別養護老人ﾎｰﾑ拠点区分（所在：松戸市金ヶ作139-10）建物内LED照明器具</t>
    <rPh sb="0" eb="2">
      <t>トクベツ</t>
    </rPh>
    <rPh sb="2" eb="4">
      <t>ヨウゴ</t>
    </rPh>
    <rPh sb="4" eb="6">
      <t>ロウジン</t>
    </rPh>
    <rPh sb="9" eb="11">
      <t>キョテン</t>
    </rPh>
    <rPh sb="11" eb="13">
      <t>クブン</t>
    </rPh>
    <rPh sb="14" eb="16">
      <t>ショザイ</t>
    </rPh>
    <rPh sb="17" eb="20">
      <t>マツドシ</t>
    </rPh>
    <rPh sb="20" eb="21">
      <t>カネ</t>
    </rPh>
    <rPh sb="22" eb="23">
      <t>サク</t>
    </rPh>
    <rPh sb="30" eb="32">
      <t>タテモノ</t>
    </rPh>
    <rPh sb="32" eb="33">
      <t>ナイ</t>
    </rPh>
    <rPh sb="36" eb="38">
      <t>ショウメイ</t>
    </rPh>
    <rPh sb="38" eb="40">
      <t>キグ</t>
    </rPh>
    <phoneticPr fontId="4"/>
  </si>
  <si>
    <t>特別養護老人ﾎｰﾑ拠点区分（所在：松戸市金ヶ作139-10）に於　証書所有保管</t>
    <rPh sb="0" eb="2">
      <t>トクベツ</t>
    </rPh>
    <rPh sb="2" eb="4">
      <t>ヨウゴ</t>
    </rPh>
    <rPh sb="4" eb="6">
      <t>ロウジン</t>
    </rPh>
    <rPh sb="9" eb="11">
      <t>キョテン</t>
    </rPh>
    <rPh sb="11" eb="13">
      <t>クブン</t>
    </rPh>
    <rPh sb="14" eb="16">
      <t>ショザイ</t>
    </rPh>
    <rPh sb="17" eb="20">
      <t>マツドシ</t>
    </rPh>
    <rPh sb="20" eb="21">
      <t>カネ</t>
    </rPh>
    <rPh sb="22" eb="23">
      <t>サク</t>
    </rPh>
    <rPh sb="31" eb="32">
      <t>オ</t>
    </rPh>
    <rPh sb="33" eb="35">
      <t>ショウショ</t>
    </rPh>
    <rPh sb="35" eb="37">
      <t>ショユウ</t>
    </rPh>
    <rPh sb="37" eb="39">
      <t>ホカン</t>
    </rPh>
    <phoneticPr fontId="4"/>
  </si>
  <si>
    <t xml:space="preserve">   １年以内返済予定ﾘｰｽ債務</t>
    <rPh sb="14" eb="16">
      <t>サイム</t>
    </rPh>
    <phoneticPr fontId="4"/>
  </si>
  <si>
    <t xml:space="preserve">   ﾘｰｽ債務</t>
    <rPh sb="6" eb="8">
      <t>サイム</t>
    </rPh>
    <phoneticPr fontId="4"/>
  </si>
  <si>
    <t>令和 3年  3月 31日 現在</t>
    <rPh sb="0" eb="2">
      <t>レイワ</t>
    </rPh>
    <phoneticPr fontId="4"/>
  </si>
  <si>
    <t>ﾀﾞｲﾊﾂ　ﾀﾝﾄ他8台</t>
    <rPh sb="9" eb="10">
      <t>ホカ</t>
    </rPh>
    <rPh sb="11" eb="12">
      <t>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</si>
</sst>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△\ 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 wrapText="1"/>
    </xf>
    <xf numFmtId="176" fontId="1" fillId="0" borderId="2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right" vertical="center"/>
    </xf>
    <xf numFmtId="0" fontId="6" fillId="0" borderId="0" xfId="1" applyFont="1" applyFill="1" applyBorder="1"/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>
      <alignment vertical="center"/>
    </xf>
    <xf numFmtId="0" fontId="1" fillId="0" borderId="3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</cellXfs>
  <cellStyles count="4">
    <cellStyle name="パーセント 2" xfId="3" xr:uid="{00000000-0005-0000-0000-000000000000}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57</xdr:row>
      <xdr:rowOff>19050</xdr:rowOff>
    </xdr:from>
    <xdr:to>
      <xdr:col>4</xdr:col>
      <xdr:colOff>19051</xdr:colOff>
      <xdr:row>58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172075" y="11534775"/>
          <a:ext cx="2124076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58</xdr:row>
      <xdr:rowOff>9525</xdr:rowOff>
    </xdr:from>
    <xdr:to>
      <xdr:col>4</xdr:col>
      <xdr:colOff>1</xdr:colOff>
      <xdr:row>59</xdr:row>
      <xdr:rowOff>161925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4829175" y="13592175"/>
          <a:ext cx="2095501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</xdr:colOff>
      <xdr:row>67</xdr:row>
      <xdr:rowOff>9525</xdr:rowOff>
    </xdr:from>
    <xdr:to>
      <xdr:col>4</xdr:col>
      <xdr:colOff>0</xdr:colOff>
      <xdr:row>69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5172076" y="11601450"/>
          <a:ext cx="2105024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571500</xdr:colOff>
      <xdr:row>61</xdr:row>
      <xdr:rowOff>0</xdr:rowOff>
    </xdr:from>
    <xdr:to>
      <xdr:col>4</xdr:col>
      <xdr:colOff>19052</xdr:colOff>
      <xdr:row>61</xdr:row>
      <xdr:rowOff>190500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4810125" y="13925550"/>
          <a:ext cx="2133602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70</xdr:row>
      <xdr:rowOff>0</xdr:rowOff>
    </xdr:from>
    <xdr:to>
      <xdr:col>4</xdr:col>
      <xdr:colOff>19051</xdr:colOff>
      <xdr:row>70</xdr:row>
      <xdr:rowOff>180975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4829175" y="15601950"/>
          <a:ext cx="2114551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1905/Documents/Client/&#39640;&#26408;&#31119;&#31049;&#20250;/R2.3&#26376;&#26399;/&#27770;&#31639;/&#27880;&#35352;&#12288;R2.5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法人"/>
      <sheetName val="本部"/>
      <sheetName val="特養拠点 注記"/>
      <sheetName val="ｹｱﾊｳｽ拠点 注記"/>
      <sheetName val="居宅介護拠点 注記"/>
    </sheetNames>
    <sheetDataSet>
      <sheetData sheetId="0"/>
      <sheetData sheetId="1" refreshError="1"/>
      <sheetData sheetId="2">
        <row r="65">
          <cell r="J65">
            <v>504254873</v>
          </cell>
        </row>
        <row r="68">
          <cell r="J68">
            <v>2</v>
          </cell>
        </row>
      </sheetData>
      <sheetData sheetId="3">
        <row r="60">
          <cell r="H60">
            <v>520385529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tabSelected="1" topLeftCell="A43" workbookViewId="0">
      <selection activeCell="G73" sqref="G73"/>
    </sheetView>
  </sheetViews>
  <sheetFormatPr defaultColWidth="9" defaultRowHeight="11.25" x14ac:dyDescent="0.15"/>
  <cols>
    <col min="1" max="1" width="28" style="2" bestFit="1" customWidth="1"/>
    <col min="2" max="2" width="27.625" style="2" customWidth="1"/>
    <col min="3" max="3" width="8.5" style="2" bestFit="1" customWidth="1"/>
    <col min="4" max="4" width="33.125" style="2" customWidth="1"/>
    <col min="5" max="5" width="13.5" style="3" customWidth="1"/>
    <col min="6" max="7" width="14.125" style="3" bestFit="1" customWidth="1"/>
    <col min="8" max="8" width="9" style="1"/>
    <col min="9" max="9" width="10.5" style="1" bestFit="1" customWidth="1"/>
    <col min="10" max="16384" width="9" style="1"/>
  </cols>
  <sheetData>
    <row r="1" spans="1:7" x14ac:dyDescent="0.15">
      <c r="A1" s="12" t="s">
        <v>54</v>
      </c>
      <c r="G1" s="3" t="s">
        <v>0</v>
      </c>
    </row>
    <row r="2" spans="1:7" ht="23.1" customHeight="1" x14ac:dyDescent="0.15">
      <c r="A2" s="31" t="s">
        <v>1</v>
      </c>
      <c r="B2" s="32"/>
      <c r="C2" s="32"/>
      <c r="D2" s="32"/>
      <c r="E2" s="32"/>
      <c r="F2" s="32"/>
      <c r="G2" s="32"/>
    </row>
    <row r="3" spans="1:7" ht="13.5" x14ac:dyDescent="0.15">
      <c r="A3" s="33" t="s">
        <v>102</v>
      </c>
      <c r="B3" s="32"/>
      <c r="C3" s="32"/>
      <c r="D3" s="32"/>
      <c r="E3" s="32"/>
      <c r="F3" s="32"/>
      <c r="G3" s="32"/>
    </row>
    <row r="4" spans="1:7" x14ac:dyDescent="0.15">
      <c r="G4" s="3" t="s">
        <v>2</v>
      </c>
    </row>
    <row r="5" spans="1:7" s="5" customFormat="1" ht="23.1" customHeight="1" x14ac:dyDescent="0.1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</row>
    <row r="6" spans="1:7" ht="14.1" customHeight="1" x14ac:dyDescent="0.15">
      <c r="A6" s="29" t="s">
        <v>10</v>
      </c>
      <c r="B6" s="30"/>
      <c r="C6" s="30"/>
      <c r="D6" s="30"/>
      <c r="E6" s="30"/>
      <c r="F6" s="30"/>
      <c r="G6" s="30"/>
    </row>
    <row r="7" spans="1:7" ht="14.1" customHeight="1" x14ac:dyDescent="0.15">
      <c r="A7" s="29" t="s">
        <v>11</v>
      </c>
      <c r="B7" s="30"/>
      <c r="C7" s="30"/>
      <c r="D7" s="30"/>
      <c r="E7" s="30"/>
      <c r="F7" s="30"/>
      <c r="G7" s="30"/>
    </row>
    <row r="8" spans="1:7" x14ac:dyDescent="0.15">
      <c r="A8" s="6" t="s">
        <v>12</v>
      </c>
      <c r="B8" s="6"/>
      <c r="C8" s="6"/>
      <c r="D8" s="6"/>
      <c r="E8" s="7"/>
      <c r="F8" s="7"/>
      <c r="G8" s="7"/>
    </row>
    <row r="9" spans="1:7" x14ac:dyDescent="0.15">
      <c r="A9" s="8" t="s">
        <v>13</v>
      </c>
      <c r="B9" s="9" t="s">
        <v>55</v>
      </c>
      <c r="C9" s="8" t="s">
        <v>14</v>
      </c>
      <c r="D9" s="9" t="s">
        <v>56</v>
      </c>
      <c r="E9" s="10" t="s">
        <v>14</v>
      </c>
      <c r="F9" s="10" t="s">
        <v>14</v>
      </c>
      <c r="G9" s="7">
        <v>73322</v>
      </c>
    </row>
    <row r="10" spans="1:7" x14ac:dyDescent="0.15">
      <c r="A10" s="8" t="s">
        <v>15</v>
      </c>
      <c r="B10" s="9" t="s">
        <v>57</v>
      </c>
      <c r="C10" s="8" t="s">
        <v>14</v>
      </c>
      <c r="D10" s="9" t="s">
        <v>56</v>
      </c>
      <c r="E10" s="10" t="s">
        <v>14</v>
      </c>
      <c r="F10" s="10" t="s">
        <v>14</v>
      </c>
      <c r="G10" s="7">
        <v>106457333</v>
      </c>
    </row>
    <row r="11" spans="1:7" x14ac:dyDescent="0.15">
      <c r="A11" s="8"/>
      <c r="B11" s="9" t="s">
        <v>58</v>
      </c>
      <c r="C11" s="8"/>
      <c r="D11" s="9" t="s">
        <v>56</v>
      </c>
      <c r="E11" s="10"/>
      <c r="F11" s="10"/>
      <c r="G11" s="7">
        <v>100940567</v>
      </c>
    </row>
    <row r="12" spans="1:7" x14ac:dyDescent="0.15">
      <c r="A12" s="8" t="s">
        <v>16</v>
      </c>
      <c r="B12" s="9" t="s">
        <v>57</v>
      </c>
      <c r="C12" s="8" t="s">
        <v>14</v>
      </c>
      <c r="D12" s="9" t="s">
        <v>56</v>
      </c>
      <c r="E12" s="10" t="s">
        <v>14</v>
      </c>
      <c r="F12" s="10" t="s">
        <v>14</v>
      </c>
      <c r="G12" s="7">
        <v>5000000</v>
      </c>
    </row>
    <row r="13" spans="1:7" ht="14.1" customHeight="1" x14ac:dyDescent="0.15">
      <c r="A13" s="6"/>
      <c r="B13" s="27" t="s">
        <v>17</v>
      </c>
      <c r="C13" s="28"/>
      <c r="D13" s="28"/>
      <c r="E13" s="28"/>
      <c r="F13" s="28"/>
      <c r="G13" s="11">
        <f>SUM(G9:G12)</f>
        <v>212471222</v>
      </c>
    </row>
    <row r="14" spans="1:7" x14ac:dyDescent="0.15">
      <c r="A14" s="8" t="s">
        <v>18</v>
      </c>
      <c r="B14" s="9" t="s">
        <v>59</v>
      </c>
      <c r="C14" s="8" t="s">
        <v>14</v>
      </c>
      <c r="D14" s="9" t="s">
        <v>60</v>
      </c>
      <c r="E14" s="10" t="s">
        <v>14</v>
      </c>
      <c r="F14" s="10" t="s">
        <v>14</v>
      </c>
      <c r="G14" s="7">
        <v>54114032</v>
      </c>
    </row>
    <row r="15" spans="1:7" x14ac:dyDescent="0.15">
      <c r="A15" s="8" t="s">
        <v>19</v>
      </c>
      <c r="B15" s="9" t="s">
        <v>61</v>
      </c>
      <c r="C15" s="8" t="s">
        <v>14</v>
      </c>
      <c r="D15" s="9" t="s">
        <v>62</v>
      </c>
      <c r="E15" s="10" t="s">
        <v>14</v>
      </c>
      <c r="F15" s="10" t="s">
        <v>14</v>
      </c>
      <c r="G15" s="7">
        <v>500</v>
      </c>
    </row>
    <row r="16" spans="1:7" x14ac:dyDescent="0.15">
      <c r="A16" s="8" t="s">
        <v>20</v>
      </c>
      <c r="B16" s="9" t="s">
        <v>64</v>
      </c>
      <c r="C16" s="8" t="s">
        <v>14</v>
      </c>
      <c r="D16" s="9" t="s">
        <v>63</v>
      </c>
      <c r="E16" s="10" t="s">
        <v>14</v>
      </c>
      <c r="F16" s="10" t="s">
        <v>14</v>
      </c>
      <c r="G16" s="7">
        <v>19867</v>
      </c>
    </row>
    <row r="17" spans="1:9" x14ac:dyDescent="0.15">
      <c r="A17" s="8" t="s">
        <v>21</v>
      </c>
      <c r="B17" s="9" t="s">
        <v>65</v>
      </c>
      <c r="C17" s="8" t="s">
        <v>14</v>
      </c>
      <c r="D17" s="9" t="s">
        <v>66</v>
      </c>
      <c r="E17" s="10" t="s">
        <v>14</v>
      </c>
      <c r="F17" s="10" t="s">
        <v>14</v>
      </c>
      <c r="G17" s="7">
        <v>697279</v>
      </c>
    </row>
    <row r="18" spans="1:9" ht="14.1" customHeight="1" x14ac:dyDescent="0.15">
      <c r="A18" s="27" t="s">
        <v>22</v>
      </c>
      <c r="B18" s="28"/>
      <c r="C18" s="28"/>
      <c r="D18" s="28"/>
      <c r="E18" s="28"/>
      <c r="F18" s="28"/>
      <c r="G18" s="11">
        <f>SUM(G13:G17)</f>
        <v>267302900</v>
      </c>
    </row>
    <row r="19" spans="1:9" ht="14.1" customHeight="1" x14ac:dyDescent="0.15">
      <c r="A19" s="29" t="s">
        <v>23</v>
      </c>
      <c r="B19" s="30"/>
      <c r="C19" s="30"/>
      <c r="D19" s="30"/>
      <c r="E19" s="30"/>
      <c r="F19" s="30"/>
      <c r="G19" s="30"/>
    </row>
    <row r="20" spans="1:9" ht="14.1" customHeight="1" x14ac:dyDescent="0.15">
      <c r="A20" s="29" t="s">
        <v>24</v>
      </c>
      <c r="B20" s="30"/>
      <c r="C20" s="30"/>
      <c r="D20" s="30"/>
      <c r="E20" s="30"/>
      <c r="F20" s="30"/>
      <c r="G20" s="30"/>
    </row>
    <row r="21" spans="1:9" ht="33.75" x14ac:dyDescent="0.15">
      <c r="A21" s="8" t="s">
        <v>25</v>
      </c>
      <c r="B21" s="9" t="s">
        <v>67</v>
      </c>
      <c r="C21" s="8" t="s">
        <v>14</v>
      </c>
      <c r="D21" s="9" t="s">
        <v>68</v>
      </c>
      <c r="E21" s="10" t="s">
        <v>14</v>
      </c>
      <c r="F21" s="10" t="s">
        <v>14</v>
      </c>
      <c r="G21" s="7">
        <v>5330000</v>
      </c>
    </row>
    <row r="22" spans="1:9" ht="6" customHeight="1" x14ac:dyDescent="0.15">
      <c r="A22" s="8"/>
      <c r="B22" s="9"/>
      <c r="C22" s="8"/>
      <c r="D22" s="9"/>
      <c r="E22" s="10"/>
      <c r="F22" s="10"/>
      <c r="G22" s="7"/>
    </row>
    <row r="23" spans="1:9" ht="22.5" x14ac:dyDescent="0.15">
      <c r="A23" s="8"/>
      <c r="B23" s="9" t="s">
        <v>69</v>
      </c>
      <c r="C23" s="8"/>
      <c r="D23" s="9" t="s">
        <v>74</v>
      </c>
      <c r="E23" s="10" t="s">
        <v>14</v>
      </c>
      <c r="F23" s="10" t="s">
        <v>14</v>
      </c>
      <c r="G23" s="7">
        <v>3788515</v>
      </c>
    </row>
    <row r="24" spans="1:9" x14ac:dyDescent="0.15">
      <c r="A24" s="8"/>
      <c r="B24" s="13"/>
      <c r="C24" s="14"/>
      <c r="D24" s="16" t="s">
        <v>71</v>
      </c>
      <c r="E24" s="15"/>
      <c r="F24" s="15"/>
      <c r="G24" s="11">
        <f>+G21+G23</f>
        <v>9118515</v>
      </c>
    </row>
    <row r="25" spans="1:9" ht="33.75" x14ac:dyDescent="0.15">
      <c r="A25" s="8" t="s">
        <v>26</v>
      </c>
      <c r="B25" s="9" t="s">
        <v>67</v>
      </c>
      <c r="C25" s="8"/>
      <c r="D25" s="9" t="s">
        <v>73</v>
      </c>
      <c r="E25" s="7">
        <v>668477500</v>
      </c>
      <c r="F25" s="7">
        <f>+E25-G25</f>
        <v>178929131</v>
      </c>
      <c r="G25" s="7">
        <v>489548369</v>
      </c>
    </row>
    <row r="26" spans="1:9" ht="6.75" customHeight="1" x14ac:dyDescent="0.15">
      <c r="A26" s="8"/>
      <c r="B26" s="9"/>
      <c r="C26" s="8"/>
      <c r="D26" s="9"/>
      <c r="E26" s="7"/>
      <c r="F26" s="7"/>
      <c r="G26" s="7"/>
    </row>
    <row r="27" spans="1:9" ht="22.5" x14ac:dyDescent="0.15">
      <c r="A27" s="8"/>
      <c r="B27" s="9" t="s">
        <v>69</v>
      </c>
      <c r="C27" s="8"/>
      <c r="D27" s="9" t="s">
        <v>70</v>
      </c>
      <c r="E27" s="7">
        <f>753746252+35964000+6820000</f>
        <v>796530252</v>
      </c>
      <c r="F27" s="7">
        <f>+E27-G27</f>
        <v>286696564</v>
      </c>
      <c r="G27" s="7">
        <v>509833688</v>
      </c>
    </row>
    <row r="28" spans="1:9" x14ac:dyDescent="0.15">
      <c r="A28" s="8"/>
      <c r="B28" s="13"/>
      <c r="C28" s="14"/>
      <c r="D28" s="16" t="s">
        <v>71</v>
      </c>
      <c r="E28" s="15"/>
      <c r="F28" s="15"/>
      <c r="G28" s="11">
        <f>+G25+G27</f>
        <v>999382057</v>
      </c>
    </row>
    <row r="29" spans="1:9" ht="14.1" customHeight="1" x14ac:dyDescent="0.15">
      <c r="A29" s="27" t="s">
        <v>27</v>
      </c>
      <c r="B29" s="28"/>
      <c r="C29" s="28"/>
      <c r="D29" s="28"/>
      <c r="E29" s="28"/>
      <c r="F29" s="28"/>
      <c r="G29" s="11">
        <f>+G28+G24</f>
        <v>1008500572</v>
      </c>
    </row>
    <row r="30" spans="1:9" ht="14.1" customHeight="1" x14ac:dyDescent="0.15">
      <c r="A30" s="29" t="s">
        <v>28</v>
      </c>
      <c r="B30" s="30"/>
      <c r="C30" s="30"/>
      <c r="D30" s="30"/>
      <c r="E30" s="30"/>
      <c r="F30" s="30"/>
      <c r="G30" s="30"/>
    </row>
    <row r="31" spans="1:9" ht="22.5" x14ac:dyDescent="0.15">
      <c r="A31" s="8" t="s">
        <v>29</v>
      </c>
      <c r="B31" s="9" t="s">
        <v>67</v>
      </c>
      <c r="C31" s="8" t="s">
        <v>14</v>
      </c>
      <c r="D31" s="9" t="s">
        <v>77</v>
      </c>
      <c r="E31" s="7">
        <v>892500</v>
      </c>
      <c r="F31" s="7">
        <f>+E31-G31</f>
        <v>892498</v>
      </c>
      <c r="G31" s="7">
        <f>+'[1]特養拠点 注記'!$J$68</f>
        <v>2</v>
      </c>
    </row>
    <row r="32" spans="1:9" x14ac:dyDescent="0.15">
      <c r="A32" s="8"/>
      <c r="B32" s="9"/>
      <c r="C32" s="8"/>
      <c r="D32" s="9"/>
      <c r="E32" s="7"/>
      <c r="F32" s="7"/>
      <c r="G32" s="7"/>
      <c r="I32" s="17"/>
    </row>
    <row r="33" spans="1:9" ht="22.5" x14ac:dyDescent="0.15">
      <c r="A33" s="8"/>
      <c r="B33" s="9" t="s">
        <v>69</v>
      </c>
      <c r="C33" s="8"/>
      <c r="D33" s="9" t="s">
        <v>72</v>
      </c>
      <c r="E33" s="7">
        <v>1656105</v>
      </c>
      <c r="F33" s="7">
        <f>+E33-G33</f>
        <v>1568352</v>
      </c>
      <c r="G33" s="7">
        <v>87753</v>
      </c>
    </row>
    <row r="34" spans="1:9" x14ac:dyDescent="0.15">
      <c r="A34" s="8"/>
      <c r="B34" s="13"/>
      <c r="C34" s="14"/>
      <c r="D34" s="16" t="s">
        <v>71</v>
      </c>
      <c r="E34" s="15"/>
      <c r="F34" s="15"/>
      <c r="G34" s="11">
        <f>SUM(G31:G33)</f>
        <v>87755</v>
      </c>
    </row>
    <row r="35" spans="1:9" x14ac:dyDescent="0.15">
      <c r="A35" s="8" t="s">
        <v>30</v>
      </c>
      <c r="B35" s="9" t="s">
        <v>103</v>
      </c>
      <c r="C35" s="8" t="s">
        <v>14</v>
      </c>
      <c r="D35" s="9" t="s">
        <v>75</v>
      </c>
      <c r="E35" s="7">
        <f>3052982+13319900+430000</f>
        <v>16802882</v>
      </c>
      <c r="F35" s="7">
        <f>+E35-G35</f>
        <v>16408708</v>
      </c>
      <c r="G35" s="7">
        <v>394174</v>
      </c>
    </row>
    <row r="36" spans="1:9" x14ac:dyDescent="0.15">
      <c r="A36" s="8"/>
      <c r="B36" s="21"/>
      <c r="C36" s="22"/>
      <c r="D36" s="21"/>
      <c r="E36" s="23"/>
      <c r="F36" s="23"/>
      <c r="G36" s="23"/>
    </row>
    <row r="37" spans="1:9" ht="22.5" x14ac:dyDescent="0.15">
      <c r="A37" s="8" t="s">
        <v>31</v>
      </c>
      <c r="B37" s="13" t="s">
        <v>76</v>
      </c>
      <c r="C37" s="14" t="s">
        <v>14</v>
      </c>
      <c r="D37" s="13" t="s">
        <v>78</v>
      </c>
      <c r="E37" s="11">
        <v>97331878</v>
      </c>
      <c r="F37" s="11">
        <f>+E37-G37</f>
        <v>85592264</v>
      </c>
      <c r="G37" s="11">
        <v>11739614</v>
      </c>
      <c r="I37" s="17"/>
    </row>
    <row r="38" spans="1:9" ht="30.75" customHeight="1" x14ac:dyDescent="0.15">
      <c r="A38" s="8" t="s">
        <v>97</v>
      </c>
      <c r="B38" s="13" t="s">
        <v>67</v>
      </c>
      <c r="C38" s="14" t="s">
        <v>14</v>
      </c>
      <c r="D38" s="13" t="s">
        <v>98</v>
      </c>
      <c r="E38" s="11">
        <v>5809927</v>
      </c>
      <c r="F38" s="11">
        <f>+E38-G38</f>
        <v>3942447</v>
      </c>
      <c r="G38" s="11">
        <v>1867480</v>
      </c>
      <c r="I38" s="17"/>
    </row>
    <row r="39" spans="1:9" ht="22.5" x14ac:dyDescent="0.15">
      <c r="A39" s="8" t="s">
        <v>32</v>
      </c>
      <c r="B39" s="9" t="s">
        <v>79</v>
      </c>
      <c r="C39" s="8" t="s">
        <v>14</v>
      </c>
      <c r="D39" s="9" t="s">
        <v>78</v>
      </c>
      <c r="E39" s="7">
        <v>10500</v>
      </c>
      <c r="F39" s="7">
        <f>+E39-G39</f>
        <v>0</v>
      </c>
      <c r="G39" s="7">
        <v>10500</v>
      </c>
      <c r="I39" s="17"/>
    </row>
    <row r="40" spans="1:9" ht="22.5" x14ac:dyDescent="0.15">
      <c r="A40" s="8"/>
      <c r="B40" s="9" t="s">
        <v>67</v>
      </c>
      <c r="C40" s="8" t="s">
        <v>14</v>
      </c>
      <c r="D40" s="9" t="s">
        <v>85</v>
      </c>
      <c r="E40" s="7">
        <v>5810700</v>
      </c>
      <c r="F40" s="7">
        <f>+E40-G40</f>
        <v>4866450</v>
      </c>
      <c r="G40" s="7">
        <v>944250</v>
      </c>
    </row>
    <row r="41" spans="1:9" ht="13.15" customHeight="1" x14ac:dyDescent="0.15">
      <c r="A41" s="24"/>
      <c r="B41" s="13"/>
      <c r="C41" s="14"/>
      <c r="D41" s="16" t="s">
        <v>71</v>
      </c>
      <c r="E41" s="11"/>
      <c r="F41" s="11"/>
      <c r="G41" s="11">
        <f>+G39+G40</f>
        <v>954750</v>
      </c>
    </row>
    <row r="42" spans="1:9" ht="24.75" customHeight="1" x14ac:dyDescent="0.15">
      <c r="A42" s="8" t="s">
        <v>95</v>
      </c>
      <c r="B42" s="9" t="s">
        <v>80</v>
      </c>
      <c r="C42" s="8" t="s">
        <v>14</v>
      </c>
      <c r="D42" s="34" t="s">
        <v>99</v>
      </c>
      <c r="E42" s="10" t="s">
        <v>14</v>
      </c>
      <c r="F42" s="10" t="s">
        <v>14</v>
      </c>
      <c r="G42" s="7">
        <v>10000</v>
      </c>
    </row>
    <row r="43" spans="1:9" ht="10.5" customHeight="1" x14ac:dyDescent="0.15">
      <c r="A43" s="8"/>
      <c r="B43" s="21"/>
      <c r="C43" s="22"/>
      <c r="D43" s="35"/>
      <c r="E43" s="25"/>
      <c r="F43" s="25"/>
      <c r="G43" s="23"/>
    </row>
    <row r="44" spans="1:9" ht="27" customHeight="1" x14ac:dyDescent="0.15">
      <c r="A44" s="8" t="s">
        <v>33</v>
      </c>
      <c r="B44" s="21" t="s">
        <v>57</v>
      </c>
      <c r="C44" s="22" t="s">
        <v>14</v>
      </c>
      <c r="D44" s="21" t="s">
        <v>93</v>
      </c>
      <c r="E44" s="25" t="s">
        <v>14</v>
      </c>
      <c r="F44" s="25" t="s">
        <v>14</v>
      </c>
      <c r="G44" s="23">
        <v>15000000</v>
      </c>
    </row>
    <row r="45" spans="1:9" ht="22.5" x14ac:dyDescent="0.15">
      <c r="A45" s="8" t="s">
        <v>34</v>
      </c>
      <c r="B45" s="9" t="s">
        <v>58</v>
      </c>
      <c r="C45" s="8" t="s">
        <v>14</v>
      </c>
      <c r="D45" s="9" t="s">
        <v>81</v>
      </c>
      <c r="E45" s="10" t="s">
        <v>14</v>
      </c>
      <c r="F45" s="10" t="s">
        <v>14</v>
      </c>
      <c r="G45" s="7">
        <v>5000000</v>
      </c>
    </row>
    <row r="46" spans="1:9" ht="22.5" x14ac:dyDescent="0.15">
      <c r="A46" s="8"/>
      <c r="B46" s="9" t="s">
        <v>57</v>
      </c>
      <c r="C46" s="8"/>
      <c r="D46" s="9" t="s">
        <v>82</v>
      </c>
      <c r="E46" s="10"/>
      <c r="F46" s="10"/>
      <c r="G46" s="7">
        <v>106751823</v>
      </c>
    </row>
    <row r="47" spans="1:9" x14ac:dyDescent="0.15">
      <c r="A47" s="8"/>
      <c r="B47" s="13"/>
      <c r="C47" s="14"/>
      <c r="D47" s="16" t="s">
        <v>71</v>
      </c>
      <c r="E47" s="15"/>
      <c r="F47" s="15"/>
      <c r="G47" s="11">
        <f>SUM(G45:G46)</f>
        <v>111751823</v>
      </c>
    </row>
    <row r="48" spans="1:9" ht="16.5" customHeight="1" x14ac:dyDescent="0.15">
      <c r="A48" s="8" t="s">
        <v>35</v>
      </c>
      <c r="B48" s="9" t="s">
        <v>83</v>
      </c>
      <c r="C48" s="8" t="s">
        <v>14</v>
      </c>
      <c r="D48" s="9" t="s">
        <v>84</v>
      </c>
      <c r="E48" s="10" t="s">
        <v>14</v>
      </c>
      <c r="F48" s="10" t="s">
        <v>14</v>
      </c>
      <c r="G48" s="7">
        <v>2512633</v>
      </c>
    </row>
    <row r="49" spans="1:7" ht="16.5" customHeight="1" x14ac:dyDescent="0.15">
      <c r="A49" s="8"/>
      <c r="B49" s="9" t="s">
        <v>96</v>
      </c>
      <c r="C49" s="8"/>
      <c r="D49" s="9"/>
      <c r="E49" s="10" t="s">
        <v>14</v>
      </c>
      <c r="F49" s="10" t="s">
        <v>14</v>
      </c>
      <c r="G49" s="7">
        <v>17550</v>
      </c>
    </row>
    <row r="50" spans="1:7" ht="12" customHeight="1" x14ac:dyDescent="0.15">
      <c r="A50" s="8"/>
      <c r="B50" s="13"/>
      <c r="C50" s="14"/>
      <c r="D50" s="16" t="s">
        <v>71</v>
      </c>
      <c r="E50" s="15"/>
      <c r="F50" s="15"/>
      <c r="G50" s="11">
        <f>+SUM(G48:G49)</f>
        <v>2530183</v>
      </c>
    </row>
    <row r="51" spans="1:7" x14ac:dyDescent="0.15">
      <c r="A51" s="8" t="s">
        <v>36</v>
      </c>
      <c r="B51" s="9"/>
      <c r="C51" s="8"/>
      <c r="D51" s="9"/>
      <c r="E51" s="10" t="s">
        <v>14</v>
      </c>
      <c r="F51" s="10" t="s">
        <v>14</v>
      </c>
      <c r="G51" s="7">
        <v>0</v>
      </c>
    </row>
    <row r="52" spans="1:7" x14ac:dyDescent="0.15">
      <c r="A52" s="8"/>
      <c r="B52" s="13"/>
      <c r="C52" s="14"/>
      <c r="D52" s="16" t="s">
        <v>71</v>
      </c>
      <c r="E52" s="15"/>
      <c r="F52" s="15"/>
      <c r="G52" s="11">
        <f>SUM(G51:G51)</f>
        <v>0</v>
      </c>
    </row>
    <row r="53" spans="1:7" ht="14.1" customHeight="1" x14ac:dyDescent="0.15">
      <c r="A53" s="27" t="s">
        <v>37</v>
      </c>
      <c r="B53" s="28"/>
      <c r="C53" s="28"/>
      <c r="D53" s="28"/>
      <c r="E53" s="28"/>
      <c r="F53" s="28"/>
      <c r="G53" s="11">
        <f>+G52+G50+G47+G44+G41+G37+G35+G34+G38+G42</f>
        <v>144335779</v>
      </c>
    </row>
    <row r="54" spans="1:7" ht="14.1" customHeight="1" x14ac:dyDescent="0.15">
      <c r="A54" s="27" t="s">
        <v>38</v>
      </c>
      <c r="B54" s="28"/>
      <c r="C54" s="28"/>
      <c r="D54" s="28"/>
      <c r="E54" s="28"/>
      <c r="F54" s="28"/>
      <c r="G54" s="11">
        <f>+G53+G29</f>
        <v>1152836351</v>
      </c>
    </row>
    <row r="55" spans="1:7" ht="14.1" customHeight="1" x14ac:dyDescent="0.15">
      <c r="A55" s="27" t="s">
        <v>39</v>
      </c>
      <c r="B55" s="28"/>
      <c r="C55" s="28"/>
      <c r="D55" s="28"/>
      <c r="E55" s="28"/>
      <c r="F55" s="28"/>
      <c r="G55" s="11">
        <f>+G54+G18</f>
        <v>1420139251</v>
      </c>
    </row>
    <row r="56" spans="1:7" ht="14.1" customHeight="1" x14ac:dyDescent="0.15">
      <c r="A56" s="29" t="s">
        <v>40</v>
      </c>
      <c r="B56" s="30"/>
      <c r="C56" s="30"/>
      <c r="D56" s="30"/>
      <c r="E56" s="30"/>
      <c r="F56" s="30"/>
      <c r="G56" s="30"/>
    </row>
    <row r="57" spans="1:7" ht="14.1" customHeight="1" x14ac:dyDescent="0.15">
      <c r="A57" s="29" t="s">
        <v>41</v>
      </c>
      <c r="B57" s="30"/>
      <c r="C57" s="30"/>
      <c r="D57" s="30"/>
      <c r="E57" s="30"/>
      <c r="F57" s="30"/>
      <c r="G57" s="30"/>
    </row>
    <row r="58" spans="1:7" ht="18" customHeight="1" x14ac:dyDescent="0.15">
      <c r="A58" s="8" t="s">
        <v>42</v>
      </c>
      <c r="B58" s="9" t="s">
        <v>86</v>
      </c>
      <c r="C58" s="8" t="s">
        <v>14</v>
      </c>
      <c r="D58" s="18"/>
      <c r="E58" s="10" t="s">
        <v>14</v>
      </c>
      <c r="F58" s="10" t="s">
        <v>14</v>
      </c>
      <c r="G58" s="7">
        <v>14003220</v>
      </c>
    </row>
    <row r="59" spans="1:7" ht="13.5" x14ac:dyDescent="0.15">
      <c r="A59" s="8" t="s">
        <v>43</v>
      </c>
      <c r="B59" s="9" t="s">
        <v>87</v>
      </c>
      <c r="C59" s="8" t="s">
        <v>14</v>
      </c>
      <c r="D59" s="19"/>
      <c r="E59" s="10" t="s">
        <v>14</v>
      </c>
      <c r="F59" s="10" t="s">
        <v>14</v>
      </c>
      <c r="G59" s="7">
        <f>21030000+6340000</f>
        <v>27370000</v>
      </c>
    </row>
    <row r="60" spans="1:7" ht="13.5" x14ac:dyDescent="0.15">
      <c r="A60" s="8"/>
      <c r="B60" s="9" t="s">
        <v>88</v>
      </c>
      <c r="C60" s="8"/>
      <c r="D60" s="19"/>
      <c r="E60" s="10"/>
      <c r="F60" s="10"/>
      <c r="G60" s="7">
        <v>5052000</v>
      </c>
    </row>
    <row r="61" spans="1:7" x14ac:dyDescent="0.15">
      <c r="A61" s="8"/>
      <c r="B61" s="13"/>
      <c r="C61" s="14"/>
      <c r="D61" s="16" t="s">
        <v>71</v>
      </c>
      <c r="E61" s="15"/>
      <c r="F61" s="15"/>
      <c r="G61" s="11">
        <f>+G59+G60</f>
        <v>32422000</v>
      </c>
    </row>
    <row r="62" spans="1:7" ht="15" customHeight="1" x14ac:dyDescent="0.15">
      <c r="A62" s="8" t="s">
        <v>100</v>
      </c>
      <c r="B62" s="9" t="s">
        <v>94</v>
      </c>
      <c r="C62" s="8"/>
      <c r="D62" s="19"/>
      <c r="E62" s="10"/>
      <c r="F62" s="10"/>
      <c r="G62" s="7">
        <v>829992</v>
      </c>
    </row>
    <row r="63" spans="1:7" ht="13.5" x14ac:dyDescent="0.15">
      <c r="A63" s="8" t="s">
        <v>44</v>
      </c>
      <c r="B63" s="9" t="s">
        <v>89</v>
      </c>
      <c r="C63" s="8" t="s">
        <v>14</v>
      </c>
      <c r="D63" s="19"/>
      <c r="E63" s="10" t="s">
        <v>14</v>
      </c>
      <c r="F63" s="10" t="s">
        <v>14</v>
      </c>
      <c r="G63" s="7">
        <v>23517</v>
      </c>
    </row>
    <row r="64" spans="1:7" ht="13.5" x14ac:dyDescent="0.15">
      <c r="A64" s="8" t="s">
        <v>45</v>
      </c>
      <c r="B64" s="9" t="s">
        <v>90</v>
      </c>
      <c r="C64" s="8" t="s">
        <v>14</v>
      </c>
      <c r="D64" s="19"/>
      <c r="E64" s="10" t="s">
        <v>14</v>
      </c>
      <c r="F64" s="10" t="s">
        <v>14</v>
      </c>
      <c r="G64" s="7">
        <v>1223008</v>
      </c>
    </row>
    <row r="65" spans="1:7" ht="13.5" x14ac:dyDescent="0.15">
      <c r="A65" s="8" t="s">
        <v>46</v>
      </c>
      <c r="B65" s="9" t="s">
        <v>91</v>
      </c>
      <c r="C65" s="8" t="s">
        <v>14</v>
      </c>
      <c r="D65" s="20"/>
      <c r="E65" s="10" t="s">
        <v>14</v>
      </c>
      <c r="F65" s="10" t="s">
        <v>14</v>
      </c>
      <c r="G65" s="7">
        <v>4124307</v>
      </c>
    </row>
    <row r="66" spans="1:7" ht="14.1" customHeight="1" x14ac:dyDescent="0.15">
      <c r="A66" s="27" t="s">
        <v>47</v>
      </c>
      <c r="B66" s="28"/>
      <c r="C66" s="28"/>
      <c r="D66" s="28"/>
      <c r="E66" s="28"/>
      <c r="F66" s="28"/>
      <c r="G66" s="11">
        <f>SUM(G61:G65)+G58</f>
        <v>52626044</v>
      </c>
    </row>
    <row r="67" spans="1:7" ht="14.1" customHeight="1" x14ac:dyDescent="0.15">
      <c r="A67" s="29" t="s">
        <v>48</v>
      </c>
      <c r="B67" s="30"/>
      <c r="C67" s="30"/>
      <c r="D67" s="30"/>
      <c r="E67" s="30"/>
      <c r="F67" s="30"/>
      <c r="G67" s="30"/>
    </row>
    <row r="68" spans="1:7" ht="13.5" x14ac:dyDescent="0.15">
      <c r="A68" s="8" t="s">
        <v>49</v>
      </c>
      <c r="B68" s="9" t="s">
        <v>87</v>
      </c>
      <c r="C68" s="8" t="s">
        <v>14</v>
      </c>
      <c r="D68" s="19"/>
      <c r="E68" s="10" t="s">
        <v>14</v>
      </c>
      <c r="F68" s="10" t="s">
        <v>14</v>
      </c>
      <c r="G68" s="7">
        <f>158790000-G59</f>
        <v>131420000</v>
      </c>
    </row>
    <row r="69" spans="1:7" ht="13.5" x14ac:dyDescent="0.15">
      <c r="A69" s="8"/>
      <c r="B69" s="9" t="s">
        <v>88</v>
      </c>
      <c r="C69" s="8"/>
      <c r="D69" s="19"/>
      <c r="E69" s="10"/>
      <c r="F69" s="10"/>
      <c r="G69" s="7">
        <f>39981000-G60</f>
        <v>34929000</v>
      </c>
    </row>
    <row r="70" spans="1:7" x14ac:dyDescent="0.15">
      <c r="A70" s="8"/>
      <c r="B70" s="13"/>
      <c r="C70" s="14"/>
      <c r="D70" s="16" t="s">
        <v>71</v>
      </c>
      <c r="E70" s="15"/>
      <c r="F70" s="15"/>
      <c r="G70" s="11">
        <f>SUM(G68:G69)</f>
        <v>166349000</v>
      </c>
    </row>
    <row r="71" spans="1:7" ht="15" customHeight="1" x14ac:dyDescent="0.15">
      <c r="A71" s="8" t="s">
        <v>101</v>
      </c>
      <c r="B71" s="9" t="s">
        <v>94</v>
      </c>
      <c r="C71" s="8" t="s">
        <v>14</v>
      </c>
      <c r="D71" s="26"/>
      <c r="E71" s="10"/>
      <c r="F71" s="10"/>
      <c r="G71" s="7">
        <v>1037490</v>
      </c>
    </row>
    <row r="72" spans="1:7" ht="22.5" x14ac:dyDescent="0.15">
      <c r="A72" s="8" t="s">
        <v>50</v>
      </c>
      <c r="B72" s="9" t="s">
        <v>57</v>
      </c>
      <c r="C72" s="8" t="s">
        <v>14</v>
      </c>
      <c r="D72" s="9" t="s">
        <v>92</v>
      </c>
      <c r="E72" s="10" t="s">
        <v>14</v>
      </c>
      <c r="F72" s="10" t="s">
        <v>14</v>
      </c>
      <c r="G72" s="7">
        <v>15000000</v>
      </c>
    </row>
    <row r="73" spans="1:7" ht="14.1" customHeight="1" x14ac:dyDescent="0.15">
      <c r="A73" s="27" t="s">
        <v>51</v>
      </c>
      <c r="B73" s="28"/>
      <c r="C73" s="28"/>
      <c r="D73" s="28"/>
      <c r="E73" s="28"/>
      <c r="F73" s="28"/>
      <c r="G73" s="11">
        <f>SUM(G70:G72)</f>
        <v>182386490</v>
      </c>
    </row>
    <row r="74" spans="1:7" ht="14.1" customHeight="1" x14ac:dyDescent="0.15">
      <c r="A74" s="27" t="s">
        <v>52</v>
      </c>
      <c r="B74" s="28"/>
      <c r="C74" s="28"/>
      <c r="D74" s="28"/>
      <c r="E74" s="28"/>
      <c r="F74" s="28"/>
      <c r="G74" s="11">
        <f>+G73+G66</f>
        <v>235012534</v>
      </c>
    </row>
    <row r="75" spans="1:7" ht="14.1" customHeight="1" x14ac:dyDescent="0.15">
      <c r="A75" s="27" t="s">
        <v>53</v>
      </c>
      <c r="B75" s="28"/>
      <c r="C75" s="28"/>
      <c r="D75" s="28"/>
      <c r="E75" s="28"/>
      <c r="F75" s="28"/>
      <c r="G75" s="11">
        <f>+G55-G74</f>
        <v>1185126717</v>
      </c>
    </row>
  </sheetData>
  <mergeCells count="21">
    <mergeCell ref="A54:F54"/>
    <mergeCell ref="A2:G2"/>
    <mergeCell ref="A3:G3"/>
    <mergeCell ref="A6:G6"/>
    <mergeCell ref="A7:G7"/>
    <mergeCell ref="B13:F13"/>
    <mergeCell ref="A18:F18"/>
    <mergeCell ref="A19:G19"/>
    <mergeCell ref="A20:G20"/>
    <mergeCell ref="A29:F29"/>
    <mergeCell ref="A30:G30"/>
    <mergeCell ref="A53:F53"/>
    <mergeCell ref="D42:D43"/>
    <mergeCell ref="A73:F73"/>
    <mergeCell ref="A74:F74"/>
    <mergeCell ref="A75:F75"/>
    <mergeCell ref="A55:F55"/>
    <mergeCell ref="A56:G56"/>
    <mergeCell ref="A57:G57"/>
    <mergeCell ref="A66:F66"/>
    <mergeCell ref="A67:G67"/>
  </mergeCells>
  <phoneticPr fontId="4"/>
  <printOptions horizontalCentered="1"/>
  <pageMargins left="0.39370078740157483" right="0.39370078740157483" top="0.39370078740157483" bottom="0.78740157480314965" header="0" footer="0"/>
  <pageSetup paperSize="9" scale="68"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    取扱別紙４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careh</cp:lastModifiedBy>
  <cp:lastPrinted>2021-05-14T10:26:53Z</cp:lastPrinted>
  <dcterms:created xsi:type="dcterms:W3CDTF">2017-05-09T10:57:51Z</dcterms:created>
  <dcterms:modified xsi:type="dcterms:W3CDTF">2021-08-09T02:14:33Z</dcterms:modified>
</cp:coreProperties>
</file>